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KAN\Documents\tez_hakan\Tez Savunma\program\büyük dosyalar\"/>
    </mc:Choice>
  </mc:AlternateContent>
  <xr:revisionPtr revIDLastSave="0" documentId="13_ncr:1_{74118064-C724-4BE3-AF16-0E7CD33324DB}" xr6:coauthVersionLast="36" xr6:coauthVersionMax="36" xr10:uidLastSave="{00000000-0000-0000-0000-000000000000}"/>
  <bookViews>
    <workbookView xWindow="240" yWindow="150" windowWidth="23640" windowHeight="9270" xr2:uid="{00000000-000D-0000-FFFF-FFFF00000000}"/>
  </bookViews>
  <sheets>
    <sheet name="TABLO" sheetId="1" r:id="rId1"/>
    <sheet name="Hafıza" sheetId="23" r:id="rId2"/>
  </sheets>
  <definedNames>
    <definedName name="_xlnm._FilterDatabase" localSheetId="1" hidden="1">Hafıza!$A$2:$I$2</definedName>
    <definedName name="_xlnm._FilterDatabase" localSheetId="0" hidden="1">TABLO!$A$3:$AF$18</definedName>
  </definedNames>
  <calcPr calcId="179021"/>
</workbook>
</file>

<file path=xl/calcChain.xml><?xml version="1.0" encoding="utf-8"?>
<calcChain xmlns="http://schemas.openxmlformats.org/spreadsheetml/2006/main">
  <c r="H20" i="23" l="1"/>
  <c r="I20" i="23"/>
  <c r="H21" i="23"/>
  <c r="I21" i="23"/>
  <c r="H22" i="23"/>
  <c r="I22" i="23"/>
  <c r="G22" i="23"/>
  <c r="G21" i="23"/>
  <c r="G20" i="23"/>
  <c r="E19" i="23"/>
  <c r="D19" i="23"/>
  <c r="C19" i="23"/>
  <c r="AO5" i="1" l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O4" i="1"/>
  <c r="AM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K4" i="1"/>
  <c r="AI4" i="1"/>
  <c r="D24" i="1" l="1"/>
  <c r="Z5" i="1" l="1"/>
  <c r="AB5" i="1"/>
  <c r="AD5" i="1"/>
  <c r="AF5" i="1"/>
  <c r="Z6" i="1"/>
  <c r="AB6" i="1"/>
  <c r="AD6" i="1"/>
  <c r="AF6" i="1"/>
  <c r="Z7" i="1"/>
  <c r="AB7" i="1"/>
  <c r="AD7" i="1"/>
  <c r="AF7" i="1"/>
  <c r="Z8" i="1"/>
  <c r="AB8" i="1"/>
  <c r="AD8" i="1"/>
  <c r="AF8" i="1"/>
  <c r="Z9" i="1"/>
  <c r="AB9" i="1"/>
  <c r="AD9" i="1"/>
  <c r="AF9" i="1"/>
  <c r="Z10" i="1"/>
  <c r="AB10" i="1"/>
  <c r="AD10" i="1"/>
  <c r="AF10" i="1"/>
  <c r="Z11" i="1"/>
  <c r="AB11" i="1"/>
  <c r="AD11" i="1"/>
  <c r="AF11" i="1"/>
  <c r="Z12" i="1"/>
  <c r="AB12" i="1"/>
  <c r="AD12" i="1"/>
  <c r="AF12" i="1"/>
  <c r="Z13" i="1"/>
  <c r="AB13" i="1"/>
  <c r="AD13" i="1"/>
  <c r="AF13" i="1"/>
  <c r="Z14" i="1"/>
  <c r="AB14" i="1"/>
  <c r="AD14" i="1"/>
  <c r="AF14" i="1"/>
  <c r="Z15" i="1"/>
  <c r="AB15" i="1"/>
  <c r="AD15" i="1"/>
  <c r="AF15" i="1"/>
  <c r="Z16" i="1"/>
  <c r="AB16" i="1"/>
  <c r="AD16" i="1"/>
  <c r="AF16" i="1"/>
  <c r="Z17" i="1"/>
  <c r="AB17" i="1"/>
  <c r="AD17" i="1"/>
  <c r="AF17" i="1"/>
  <c r="Z18" i="1"/>
  <c r="AB18" i="1"/>
  <c r="AD18" i="1"/>
  <c r="AF18" i="1"/>
  <c r="AB4" i="1"/>
  <c r="AD4" i="1"/>
  <c r="AF4" i="1"/>
  <c r="Z4" i="1"/>
  <c r="W20" i="1"/>
  <c r="V20" i="1"/>
  <c r="U20" i="1"/>
  <c r="T20" i="1"/>
  <c r="S20" i="1"/>
  <c r="R20" i="1"/>
  <c r="Q20" i="1"/>
  <c r="P20" i="1"/>
  <c r="N20" i="1"/>
  <c r="AF20" i="1" s="1"/>
  <c r="M20" i="1"/>
  <c r="L20" i="1"/>
  <c r="K20" i="1"/>
  <c r="J20" i="1"/>
  <c r="AB20" i="1" s="1"/>
  <c r="I20" i="1"/>
  <c r="H20" i="1"/>
  <c r="G20" i="1"/>
  <c r="D20" i="1"/>
  <c r="E20" i="1"/>
  <c r="C20" i="1"/>
  <c r="I22" i="1" l="1"/>
  <c r="M22" i="1"/>
  <c r="X16" i="1"/>
  <c r="X15" i="1"/>
  <c r="X14" i="1"/>
  <c r="X11" i="1"/>
  <c r="X9" i="1"/>
  <c r="X6" i="1"/>
  <c r="Z20" i="1"/>
  <c r="AI20" i="1"/>
  <c r="H23" i="1"/>
  <c r="AK20" i="1"/>
  <c r="AD20" i="1"/>
  <c r="L23" i="1"/>
  <c r="AM20" i="1"/>
  <c r="AO20" i="1"/>
  <c r="G22" i="1"/>
  <c r="K22" i="1"/>
  <c r="X4" i="1"/>
  <c r="X18" i="1"/>
  <c r="X17" i="1"/>
  <c r="X13" i="1"/>
  <c r="X12" i="1"/>
  <c r="X10" i="1"/>
  <c r="X8" i="1"/>
  <c r="X7" i="1"/>
  <c r="X5" i="1"/>
</calcChain>
</file>

<file path=xl/sharedStrings.xml><?xml version="1.0" encoding="utf-8"?>
<sst xmlns="http://schemas.openxmlformats.org/spreadsheetml/2006/main" count="101" uniqueCount="41">
  <si>
    <t>Yakın</t>
  </si>
  <si>
    <t>AI:</t>
  </si>
  <si>
    <t>Süre:</t>
  </si>
  <si>
    <t>İzoleYakın</t>
  </si>
  <si>
    <t>KesinSonuç</t>
  </si>
  <si>
    <t>İzoleKesin</t>
  </si>
  <si>
    <t>S. No</t>
  </si>
  <si>
    <t>Dosya Adı</t>
  </si>
  <si>
    <t>Giriş Değ.</t>
  </si>
  <si>
    <t>ON mint</t>
  </si>
  <si>
    <t>OFF mint</t>
  </si>
  <si>
    <t>SERİ</t>
  </si>
  <si>
    <t>PARALEL</t>
  </si>
  <si>
    <t>DOSYA BİLGİLERİ</t>
  </si>
  <si>
    <t>accpla-47i.txt</t>
  </si>
  <si>
    <t>b3-32i.txt</t>
  </si>
  <si>
    <t>chkn-29i.txt</t>
  </si>
  <si>
    <t>in3-35i.txt</t>
  </si>
  <si>
    <t>int4-32i.txt</t>
  </si>
  <si>
    <t>jbp-36i.txt</t>
  </si>
  <si>
    <t>main-27i.txt</t>
  </si>
  <si>
    <t>misg-56i.txt</t>
  </si>
  <si>
    <t>mish-43i.txt</t>
  </si>
  <si>
    <t>signet-39i.txt</t>
  </si>
  <si>
    <t>soar-60i.txt</t>
  </si>
  <si>
    <t>ti-47i.txt</t>
  </si>
  <si>
    <t>x6dn-39i.txt</t>
  </si>
  <si>
    <t>x7dn63-63i.txt</t>
  </si>
  <si>
    <t>xparc-41i.txt</t>
  </si>
  <si>
    <t>Toplam</t>
  </si>
  <si>
    <t>paralel DEĞİŞİM</t>
  </si>
  <si>
    <t>izole DEĞİŞİM</t>
  </si>
  <si>
    <t>kesin</t>
  </si>
  <si>
    <t>prl yakın</t>
  </si>
  <si>
    <t>prl kesin</t>
  </si>
  <si>
    <t>Program Açılışı</t>
  </si>
  <si>
    <t>Dosya Yüklenince</t>
  </si>
  <si>
    <t>Dosya Sadeleştirme</t>
  </si>
  <si>
    <t>ortalama</t>
  </si>
  <si>
    <t>min</t>
  </si>
  <si>
    <t>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</si>
</sst>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" xfId="0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0" borderId="4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10" fontId="0" fillId="0" borderId="0" xfId="1" applyNumberFormat="1" applyFont="1" applyAlignment="1">
      <alignment vertical="center"/>
    </xf>
    <xf numFmtId="10" fontId="0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4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24" sqref="G24"/>
    </sheetView>
  </sheetViews>
  <sheetFormatPr defaultRowHeight="15" x14ac:dyDescent="0.25"/>
  <cols>
    <col min="1" max="1" width="7" style="1" bestFit="1" customWidth="1"/>
    <col min="2" max="2" width="12.28515625" style="4" bestFit="1" customWidth="1"/>
    <col min="3" max="3" width="6.28515625" style="4" customWidth="1"/>
    <col min="4" max="4" width="7.140625" style="4" customWidth="1"/>
    <col min="5" max="5" width="7.28515625" style="4" customWidth="1"/>
    <col min="6" max="6" width="4.85546875" style="4" customWidth="1"/>
    <col min="7" max="7" width="7.140625" style="4" bestFit="1" customWidth="1"/>
    <col min="8" max="8" width="8" style="4" bestFit="1" customWidth="1"/>
    <col min="9" max="9" width="6.85546875" style="4" customWidth="1"/>
    <col min="10" max="10" width="8.5703125" style="4" bestFit="1" customWidth="1"/>
    <col min="11" max="11" width="8" style="4" bestFit="1" customWidth="1"/>
    <col min="12" max="12" width="9.5703125" style="4" bestFit="1" customWidth="1"/>
    <col min="13" max="13" width="8" style="4" bestFit="1" customWidth="1"/>
    <col min="14" max="14" width="9.5703125" style="4" bestFit="1" customWidth="1"/>
    <col min="15" max="15" width="3.42578125" style="4" customWidth="1"/>
    <col min="16" max="16" width="4.42578125" style="4" bestFit="1" customWidth="1"/>
    <col min="17" max="17" width="8.5703125" style="4" bestFit="1" customWidth="1"/>
    <col min="18" max="18" width="4.42578125" style="4" bestFit="1" customWidth="1"/>
    <col min="19" max="19" width="8.5703125" style="4" bestFit="1" customWidth="1"/>
    <col min="20" max="20" width="4.85546875" style="4" customWidth="1"/>
    <col min="21" max="21" width="9.5703125" style="4" bestFit="1" customWidth="1"/>
    <col min="22" max="22" width="4.42578125" style="4" bestFit="1" customWidth="1"/>
    <col min="23" max="23" width="9.5703125" style="4" bestFit="1" customWidth="1"/>
    <col min="24" max="24" width="6.28515625" style="4" bestFit="1" customWidth="1"/>
    <col min="25" max="25" width="4.42578125" style="4" bestFit="1" customWidth="1"/>
    <col min="26" max="26" width="10.140625" style="4" bestFit="1" customWidth="1"/>
    <col min="27" max="27" width="4.42578125" style="4" bestFit="1" customWidth="1"/>
    <col min="28" max="28" width="10.140625" style="4" bestFit="1" customWidth="1"/>
    <col min="29" max="29" width="4.85546875" style="4" customWidth="1"/>
    <col min="30" max="30" width="10.140625" style="4" bestFit="1" customWidth="1"/>
    <col min="31" max="31" width="4.42578125" style="4" bestFit="1" customWidth="1"/>
    <col min="32" max="32" width="10.140625" style="4" bestFit="1" customWidth="1"/>
    <col min="33" max="33" width="9.140625" style="4"/>
    <col min="34" max="34" width="4.42578125" style="4" bestFit="1" customWidth="1"/>
    <col min="35" max="35" width="7.85546875" style="4" bestFit="1" customWidth="1"/>
    <col min="36" max="36" width="4.42578125" style="4" bestFit="1" customWidth="1"/>
    <col min="37" max="37" width="8.140625" style="4" customWidth="1"/>
    <col min="38" max="38" width="4.85546875" style="4" customWidth="1"/>
    <col min="39" max="39" width="7.85546875" style="4" customWidth="1"/>
    <col min="40" max="40" width="4.42578125" style="4" bestFit="1" customWidth="1"/>
    <col min="41" max="41" width="7.5703125" style="4" customWidth="1"/>
    <col min="42" max="16384" width="9.140625" style="4"/>
  </cols>
  <sheetData>
    <row r="1" spans="1:41" s="8" customFormat="1" ht="28.5" customHeight="1" x14ac:dyDescent="0.25">
      <c r="A1" s="34" t="s">
        <v>13</v>
      </c>
      <c r="B1" s="34"/>
      <c r="C1" s="34"/>
      <c r="D1" s="34"/>
      <c r="E1" s="34"/>
      <c r="G1" s="32" t="s">
        <v>11</v>
      </c>
      <c r="H1" s="32"/>
      <c r="I1" s="32"/>
      <c r="J1" s="32"/>
      <c r="K1" s="32"/>
      <c r="L1" s="32"/>
      <c r="M1" s="32"/>
      <c r="N1" s="32"/>
      <c r="P1" s="32" t="s">
        <v>12</v>
      </c>
      <c r="Q1" s="32"/>
      <c r="R1" s="32"/>
      <c r="S1" s="32"/>
      <c r="T1" s="32"/>
      <c r="U1" s="32"/>
      <c r="V1" s="32"/>
      <c r="W1" s="32"/>
      <c r="Y1" s="32" t="s">
        <v>30</v>
      </c>
      <c r="Z1" s="32"/>
      <c r="AA1" s="32"/>
      <c r="AB1" s="32"/>
      <c r="AC1" s="32"/>
      <c r="AD1" s="32"/>
      <c r="AE1" s="32"/>
      <c r="AF1" s="32"/>
      <c r="AH1" s="32" t="s">
        <v>31</v>
      </c>
      <c r="AI1" s="32"/>
      <c r="AJ1" s="32"/>
      <c r="AK1" s="32"/>
      <c r="AL1" s="32"/>
      <c r="AM1" s="32"/>
      <c r="AN1" s="32"/>
      <c r="AO1" s="32"/>
    </row>
    <row r="2" spans="1:41" s="8" customFormat="1" ht="22.5" customHeight="1" x14ac:dyDescent="0.25">
      <c r="A2" s="7"/>
      <c r="G2" s="33" t="s">
        <v>0</v>
      </c>
      <c r="H2" s="33"/>
      <c r="I2" s="33" t="s">
        <v>3</v>
      </c>
      <c r="J2" s="33"/>
      <c r="K2" s="33" t="s">
        <v>4</v>
      </c>
      <c r="L2" s="33"/>
      <c r="M2" s="33" t="s">
        <v>5</v>
      </c>
      <c r="N2" s="33"/>
      <c r="O2" s="9"/>
      <c r="P2" s="33" t="s">
        <v>0</v>
      </c>
      <c r="Q2" s="33"/>
      <c r="R2" s="33" t="s">
        <v>3</v>
      </c>
      <c r="S2" s="33"/>
      <c r="T2" s="33" t="s">
        <v>4</v>
      </c>
      <c r="U2" s="33"/>
      <c r="V2" s="33" t="s">
        <v>5</v>
      </c>
      <c r="W2" s="33"/>
      <c r="Y2" s="33" t="s">
        <v>0</v>
      </c>
      <c r="Z2" s="33"/>
      <c r="AA2" s="33" t="s">
        <v>3</v>
      </c>
      <c r="AB2" s="33"/>
      <c r="AC2" s="33" t="s">
        <v>4</v>
      </c>
      <c r="AD2" s="33"/>
      <c r="AE2" s="33" t="s">
        <v>5</v>
      </c>
      <c r="AF2" s="33"/>
      <c r="AH2" s="33" t="s">
        <v>0</v>
      </c>
      <c r="AI2" s="33"/>
      <c r="AJ2" s="33" t="s">
        <v>32</v>
      </c>
      <c r="AK2" s="33"/>
      <c r="AL2" s="33" t="s">
        <v>33</v>
      </c>
      <c r="AM2" s="33"/>
      <c r="AN2" s="33" t="s">
        <v>34</v>
      </c>
      <c r="AO2" s="33"/>
    </row>
    <row r="3" spans="1:41" s="8" customFormat="1" ht="23.25" customHeight="1" x14ac:dyDescent="0.25">
      <c r="A3" s="3" t="s">
        <v>6</v>
      </c>
      <c r="B3" s="10" t="s">
        <v>7</v>
      </c>
      <c r="C3" s="10" t="s">
        <v>8</v>
      </c>
      <c r="D3" s="10" t="s">
        <v>9</v>
      </c>
      <c r="E3" s="10" t="s">
        <v>10</v>
      </c>
      <c r="F3" s="11"/>
      <c r="G3" s="3" t="s">
        <v>1</v>
      </c>
      <c r="H3" s="3" t="s">
        <v>2</v>
      </c>
      <c r="I3" s="3" t="s">
        <v>1</v>
      </c>
      <c r="J3" s="3" t="s">
        <v>2</v>
      </c>
      <c r="K3" s="3" t="s">
        <v>1</v>
      </c>
      <c r="L3" s="3" t="s">
        <v>2</v>
      </c>
      <c r="M3" s="3" t="s">
        <v>1</v>
      </c>
      <c r="N3" s="3" t="s">
        <v>2</v>
      </c>
      <c r="O3" s="9"/>
      <c r="P3" s="3" t="s">
        <v>1</v>
      </c>
      <c r="Q3" s="3" t="s">
        <v>2</v>
      </c>
      <c r="R3" s="3" t="s">
        <v>1</v>
      </c>
      <c r="S3" s="3" t="s">
        <v>2</v>
      </c>
      <c r="T3" s="3" t="s">
        <v>1</v>
      </c>
      <c r="U3" s="3" t="s">
        <v>2</v>
      </c>
      <c r="V3" s="3" t="s">
        <v>1</v>
      </c>
      <c r="W3" s="3" t="s">
        <v>2</v>
      </c>
      <c r="Y3" s="12" t="s">
        <v>1</v>
      </c>
      <c r="Z3" s="12" t="s">
        <v>2</v>
      </c>
      <c r="AA3" s="12" t="s">
        <v>1</v>
      </c>
      <c r="AB3" s="12" t="s">
        <v>2</v>
      </c>
      <c r="AC3" s="12" t="s">
        <v>1</v>
      </c>
      <c r="AD3" s="12" t="s">
        <v>2</v>
      </c>
      <c r="AE3" s="12" t="s">
        <v>1</v>
      </c>
      <c r="AF3" s="12" t="s">
        <v>2</v>
      </c>
      <c r="AH3" s="15" t="s">
        <v>1</v>
      </c>
      <c r="AI3" s="15" t="s">
        <v>2</v>
      </c>
      <c r="AJ3" s="15" t="s">
        <v>1</v>
      </c>
      <c r="AK3" s="15" t="s">
        <v>2</v>
      </c>
      <c r="AL3" s="15" t="s">
        <v>1</v>
      </c>
      <c r="AM3" s="15" t="s">
        <v>2</v>
      </c>
      <c r="AN3" s="15" t="s">
        <v>1</v>
      </c>
      <c r="AO3" s="15" t="s">
        <v>2</v>
      </c>
    </row>
    <row r="4" spans="1:41" s="1" customFormat="1" x14ac:dyDescent="0.25">
      <c r="A4" s="2">
        <v>1</v>
      </c>
      <c r="B4" s="13" t="s">
        <v>14</v>
      </c>
      <c r="C4" s="2">
        <v>47</v>
      </c>
      <c r="D4" s="2">
        <v>34</v>
      </c>
      <c r="E4" s="2">
        <v>131</v>
      </c>
      <c r="F4" s="14"/>
      <c r="G4" s="13">
        <v>14</v>
      </c>
      <c r="H4" s="21">
        <v>10.9505</v>
      </c>
      <c r="I4" s="13">
        <v>14</v>
      </c>
      <c r="J4" s="21">
        <v>10.2165</v>
      </c>
      <c r="K4" s="13">
        <v>13</v>
      </c>
      <c r="L4" s="21">
        <v>11.909800000000001</v>
      </c>
      <c r="M4" s="13">
        <v>13</v>
      </c>
      <c r="N4" s="21">
        <v>10.053900000000001</v>
      </c>
      <c r="O4" s="14"/>
      <c r="P4" s="13">
        <v>14</v>
      </c>
      <c r="Q4" s="21">
        <v>23.6966</v>
      </c>
      <c r="R4" s="13">
        <v>14</v>
      </c>
      <c r="S4" s="21">
        <v>19.882000000000001</v>
      </c>
      <c r="T4" s="13">
        <v>13</v>
      </c>
      <c r="U4" s="21">
        <v>30.849599999999999</v>
      </c>
      <c r="V4" s="13">
        <v>13</v>
      </c>
      <c r="W4" s="21">
        <v>20.0749</v>
      </c>
      <c r="X4" s="24">
        <f>SUM(AF4,AD4,AB4,Z4)</f>
        <v>-4.697039719121979</v>
      </c>
      <c r="Y4" s="27"/>
      <c r="Z4" s="27">
        <f>(H4-Q4)/H4</f>
        <v>-1.1639742477512443</v>
      </c>
      <c r="AA4" s="27"/>
      <c r="AB4" s="27">
        <f>(J4-S4)/J4</f>
        <v>-0.94606763568736862</v>
      </c>
      <c r="AC4" s="27"/>
      <c r="AD4" s="27">
        <f>(L4-U4)/L4</f>
        <v>-1.5902701976523532</v>
      </c>
      <c r="AE4" s="27"/>
      <c r="AF4" s="27">
        <f>(N4-W4)/N4</f>
        <v>-0.99672763803101272</v>
      </c>
      <c r="AH4" s="13"/>
      <c r="AI4" s="27">
        <f>(H4-J4)/H4</f>
        <v>6.7028902789826941E-2</v>
      </c>
      <c r="AJ4" s="13"/>
      <c r="AK4" s="27">
        <f>(L4-N4)/L4</f>
        <v>0.15582965289089656</v>
      </c>
      <c r="AL4" s="13"/>
      <c r="AM4" s="27">
        <f>(Q4-S4)/Q4</f>
        <v>0.16097668019884703</v>
      </c>
      <c r="AN4" s="13"/>
      <c r="AO4" s="27">
        <f>(U4-W4)/U4</f>
        <v>0.34926546859602714</v>
      </c>
    </row>
    <row r="5" spans="1:41" s="1" customFormat="1" x14ac:dyDescent="0.25">
      <c r="A5" s="2">
        <v>2</v>
      </c>
      <c r="B5" s="13" t="s">
        <v>15</v>
      </c>
      <c r="C5" s="2">
        <v>32</v>
      </c>
      <c r="D5" s="2">
        <v>51</v>
      </c>
      <c r="E5" s="2">
        <v>111</v>
      </c>
      <c r="F5" s="14"/>
      <c r="G5" s="13">
        <v>8</v>
      </c>
      <c r="H5" s="21">
        <v>7.1425999999999998</v>
      </c>
      <c r="I5" s="13">
        <v>8</v>
      </c>
      <c r="J5" s="21">
        <v>5.9748999999999999</v>
      </c>
      <c r="K5" s="13">
        <v>8</v>
      </c>
      <c r="L5" s="21">
        <v>39.322699999999998</v>
      </c>
      <c r="M5" s="13">
        <v>8</v>
      </c>
      <c r="N5" s="21">
        <v>8.5515000000000008</v>
      </c>
      <c r="O5" s="14"/>
      <c r="P5" s="13">
        <v>8</v>
      </c>
      <c r="Q5" s="21">
        <v>10.326000000000001</v>
      </c>
      <c r="R5" s="13">
        <v>8</v>
      </c>
      <c r="S5" s="21">
        <v>6.6383000000000001</v>
      </c>
      <c r="T5" s="13">
        <v>8</v>
      </c>
      <c r="U5" s="21">
        <v>52.921100000000003</v>
      </c>
      <c r="V5" s="13">
        <v>8</v>
      </c>
      <c r="W5" s="21">
        <v>13.5442</v>
      </c>
      <c r="X5" s="24">
        <f>SUM(AF5,AD5,AB5,Z5)</f>
        <v>-1.4863778057499417</v>
      </c>
      <c r="Y5" s="27"/>
      <c r="Z5" s="27">
        <f>(H5-Q5)/H5</f>
        <v>-0.44569204491361697</v>
      </c>
      <c r="AA5" s="27"/>
      <c r="AB5" s="27">
        <f>(J5-S5)/J5</f>
        <v>-0.11103114696480279</v>
      </c>
      <c r="AC5" s="27"/>
      <c r="AD5" s="27">
        <f>(L5-U5)/L5</f>
        <v>-0.34581552131466065</v>
      </c>
      <c r="AE5" s="27"/>
      <c r="AF5" s="27">
        <f>(N5-W5)/N5</f>
        <v>-0.58383909255686128</v>
      </c>
      <c r="AH5" s="13"/>
      <c r="AI5" s="27">
        <f t="shared" ref="AI5:AI20" si="0">(H5-J5)/H5</f>
        <v>0.1634838854198751</v>
      </c>
      <c r="AJ5" s="13"/>
      <c r="AK5" s="27">
        <f t="shared" ref="AK5:AK18" si="1">(L5-N5)/L5</f>
        <v>0.78253019248423938</v>
      </c>
      <c r="AL5" s="13"/>
      <c r="AM5" s="27">
        <f t="shared" ref="AM5:AM18" si="2">(Q5-S5)/Q5</f>
        <v>0.35712763896959132</v>
      </c>
      <c r="AN5" s="13"/>
      <c r="AO5" s="27">
        <f t="shared" ref="AO5:AO18" si="3">(U5-W5)/U5</f>
        <v>0.74406805603058146</v>
      </c>
    </row>
    <row r="6" spans="1:41" s="1" customFormat="1" x14ac:dyDescent="0.25">
      <c r="A6" s="2">
        <v>3</v>
      </c>
      <c r="B6" s="13" t="s">
        <v>16</v>
      </c>
      <c r="C6" s="2">
        <v>29</v>
      </c>
      <c r="D6" s="2">
        <v>57</v>
      </c>
      <c r="E6" s="2">
        <v>53</v>
      </c>
      <c r="F6" s="14"/>
      <c r="G6" s="13">
        <v>7</v>
      </c>
      <c r="H6" s="21">
        <v>10.6294</v>
      </c>
      <c r="I6" s="13">
        <v>6</v>
      </c>
      <c r="J6" s="21">
        <v>4.7474999999999996</v>
      </c>
      <c r="K6" s="13">
        <v>5</v>
      </c>
      <c r="L6" s="21">
        <v>241.73570000000001</v>
      </c>
      <c r="M6" s="13">
        <v>5</v>
      </c>
      <c r="N6" s="21">
        <v>54.633400000000002</v>
      </c>
      <c r="O6" s="14"/>
      <c r="P6" s="13">
        <v>7</v>
      </c>
      <c r="Q6" s="21">
        <v>32.317900000000002</v>
      </c>
      <c r="R6" s="13">
        <v>6</v>
      </c>
      <c r="S6" s="21">
        <v>22.0776</v>
      </c>
      <c r="T6" s="13">
        <v>5</v>
      </c>
      <c r="U6" s="21">
        <v>484.3501</v>
      </c>
      <c r="V6" s="13">
        <v>5</v>
      </c>
      <c r="W6" s="21">
        <v>182.97569999999999</v>
      </c>
      <c r="X6" s="24">
        <f>SUM(AF6,AD6,AB6,Z6)</f>
        <v>-9.0435784692536014</v>
      </c>
      <c r="Y6" s="27"/>
      <c r="Z6" s="27">
        <f>(H6-Q6)/H6</f>
        <v>-2.0404256119818616</v>
      </c>
      <c r="AA6" s="27"/>
      <c r="AB6" s="27">
        <f>(J6-S6)/J6</f>
        <v>-3.6503633491311223</v>
      </c>
      <c r="AC6" s="27"/>
      <c r="AD6" s="27">
        <f>(L6-U6)/L6</f>
        <v>-1.0036349616544018</v>
      </c>
      <c r="AE6" s="27"/>
      <c r="AF6" s="27">
        <f>(N6-W6)/N6</f>
        <v>-2.3491545464862154</v>
      </c>
      <c r="AH6" s="13"/>
      <c r="AI6" s="27">
        <f t="shared" si="0"/>
        <v>0.55336143150130779</v>
      </c>
      <c r="AJ6" s="13"/>
      <c r="AK6" s="27">
        <f t="shared" si="1"/>
        <v>0.77399531802708499</v>
      </c>
      <c r="AL6" s="13"/>
      <c r="AM6" s="27">
        <f t="shared" si="2"/>
        <v>0.3168615535044047</v>
      </c>
      <c r="AN6" s="13"/>
      <c r="AO6" s="27">
        <f t="shared" si="3"/>
        <v>0.62222429602058515</v>
      </c>
    </row>
    <row r="7" spans="1:41" s="1" customFormat="1" x14ac:dyDescent="0.25">
      <c r="A7" s="2">
        <v>4</v>
      </c>
      <c r="B7" s="13" t="s">
        <v>17</v>
      </c>
      <c r="C7" s="2">
        <v>35</v>
      </c>
      <c r="D7" s="2">
        <v>17</v>
      </c>
      <c r="E7" s="2">
        <v>50</v>
      </c>
      <c r="F7" s="14"/>
      <c r="G7" s="13">
        <v>4</v>
      </c>
      <c r="H7" s="21">
        <v>1.3257000000000001</v>
      </c>
      <c r="I7" s="13">
        <v>4</v>
      </c>
      <c r="J7" s="21">
        <v>1.2585</v>
      </c>
      <c r="K7" s="13">
        <v>4</v>
      </c>
      <c r="L7" s="21">
        <v>1.5906</v>
      </c>
      <c r="M7" s="13">
        <v>4</v>
      </c>
      <c r="N7" s="21">
        <v>1.0693999999999999</v>
      </c>
      <c r="O7" s="14"/>
      <c r="P7" s="13">
        <v>4</v>
      </c>
      <c r="Q7" s="21">
        <v>2.0726</v>
      </c>
      <c r="R7" s="13">
        <v>4</v>
      </c>
      <c r="S7" s="21">
        <v>1.5966</v>
      </c>
      <c r="T7" s="13">
        <v>4</v>
      </c>
      <c r="U7" s="21">
        <v>1.5432999999999999</v>
      </c>
      <c r="V7" s="13">
        <v>4</v>
      </c>
      <c r="W7" s="21">
        <v>2.1255999999999999</v>
      </c>
      <c r="X7" s="24">
        <f>SUM(AF7,AD7,AB7,Z7)</f>
        <v>-1.7899730499996669</v>
      </c>
      <c r="Y7" s="27"/>
      <c r="Z7" s="27">
        <f>(H7-Q7)/H7</f>
        <v>-0.56340046767745333</v>
      </c>
      <c r="AA7" s="27"/>
      <c r="AB7" s="27">
        <f>(J7-S7)/J7</f>
        <v>-0.26865315852205013</v>
      </c>
      <c r="AC7" s="27"/>
      <c r="AD7" s="27">
        <f>(L7-U7)/L7</f>
        <v>2.9737206085753878E-2</v>
      </c>
      <c r="AE7" s="27"/>
      <c r="AF7" s="27">
        <f>(N7-W7)/N7</f>
        <v>-0.9876566298859174</v>
      </c>
      <c r="AH7" s="13"/>
      <c r="AI7" s="27">
        <f t="shared" si="0"/>
        <v>5.0690201403032466E-2</v>
      </c>
      <c r="AJ7" s="13"/>
      <c r="AK7" s="27">
        <f t="shared" si="1"/>
        <v>0.32767509116056842</v>
      </c>
      <c r="AL7" s="13"/>
      <c r="AM7" s="27">
        <f t="shared" si="2"/>
        <v>0.22966322493486441</v>
      </c>
      <c r="AN7" s="13"/>
      <c r="AO7" s="27">
        <f t="shared" si="3"/>
        <v>-0.37730836519147287</v>
      </c>
    </row>
    <row r="8" spans="1:41" s="1" customFormat="1" x14ac:dyDescent="0.25">
      <c r="A8" s="2">
        <v>5</v>
      </c>
      <c r="B8" s="13" t="s">
        <v>18</v>
      </c>
      <c r="C8" s="2">
        <v>32</v>
      </c>
      <c r="D8" s="2">
        <v>12</v>
      </c>
      <c r="E8" s="2">
        <v>150</v>
      </c>
      <c r="F8" s="14"/>
      <c r="G8" s="13">
        <v>2</v>
      </c>
      <c r="H8" s="21">
        <v>1.2575000000000001</v>
      </c>
      <c r="I8" s="13">
        <v>2</v>
      </c>
      <c r="J8" s="21">
        <v>1.2382</v>
      </c>
      <c r="K8" s="13">
        <v>2</v>
      </c>
      <c r="L8" s="21">
        <v>2.0022000000000002</v>
      </c>
      <c r="M8" s="13">
        <v>2</v>
      </c>
      <c r="N8" s="21">
        <v>1.3186</v>
      </c>
      <c r="O8" s="14"/>
      <c r="P8" s="13">
        <v>2</v>
      </c>
      <c r="Q8" s="21">
        <v>2.6164999999999998</v>
      </c>
      <c r="R8" s="13">
        <v>2</v>
      </c>
      <c r="S8" s="21">
        <v>2.2241</v>
      </c>
      <c r="T8" s="13">
        <v>2</v>
      </c>
      <c r="U8" s="21">
        <v>2.5394000000000001</v>
      </c>
      <c r="V8" s="13">
        <v>2</v>
      </c>
      <c r="W8" s="21">
        <v>1.7211000000000001</v>
      </c>
      <c r="X8" s="24">
        <f>SUM(AF8,AD8,AB8,Z8)</f>
        <v>-2.450505033005526</v>
      </c>
      <c r="Y8" s="27"/>
      <c r="Z8" s="27">
        <f>(H8-Q8)/H8</f>
        <v>-1.0807157057654073</v>
      </c>
      <c r="AA8" s="27"/>
      <c r="AB8" s="27">
        <f>(J8-S8)/J8</f>
        <v>-0.79623647229849781</v>
      </c>
      <c r="AC8" s="27"/>
      <c r="AD8" s="27">
        <f>(L8-U8)/L8</f>
        <v>-0.26830486464888614</v>
      </c>
      <c r="AE8" s="27"/>
      <c r="AF8" s="27">
        <f>(N8-W8)/N8</f>
        <v>-0.30524799029273481</v>
      </c>
      <c r="AH8" s="13"/>
      <c r="AI8" s="27">
        <f t="shared" si="0"/>
        <v>1.534791252485097E-2</v>
      </c>
      <c r="AJ8" s="13"/>
      <c r="AK8" s="27">
        <f t="shared" si="1"/>
        <v>0.34142443312356413</v>
      </c>
      <c r="AL8" s="13"/>
      <c r="AM8" s="27">
        <f t="shared" si="2"/>
        <v>0.14997133575386962</v>
      </c>
      <c r="AN8" s="13"/>
      <c r="AO8" s="27">
        <f t="shared" si="3"/>
        <v>0.32224147436402301</v>
      </c>
    </row>
    <row r="9" spans="1:41" x14ac:dyDescent="0.25">
      <c r="A9" s="2">
        <v>6</v>
      </c>
      <c r="B9" s="13" t="s">
        <v>19</v>
      </c>
      <c r="C9" s="2">
        <v>36</v>
      </c>
      <c r="D9" s="2">
        <v>5</v>
      </c>
      <c r="E9" s="2">
        <v>113</v>
      </c>
      <c r="F9" s="14"/>
      <c r="G9" s="13">
        <v>5</v>
      </c>
      <c r="H9" s="21">
        <v>2.1286999999999998</v>
      </c>
      <c r="I9" s="13">
        <v>5</v>
      </c>
      <c r="J9" s="21">
        <v>2.1781000000000001</v>
      </c>
      <c r="K9" s="13">
        <v>5</v>
      </c>
      <c r="L9" s="21">
        <v>3.8128000000000002</v>
      </c>
      <c r="M9" s="13">
        <v>5</v>
      </c>
      <c r="N9" s="21">
        <v>2.2023000000000001</v>
      </c>
      <c r="O9" s="14"/>
      <c r="P9" s="13">
        <v>5</v>
      </c>
      <c r="Q9" s="21">
        <v>5.6992000000000003</v>
      </c>
      <c r="R9" s="13">
        <v>5</v>
      </c>
      <c r="S9" s="21">
        <v>5.6630000000000003</v>
      </c>
      <c r="T9" s="13">
        <v>5</v>
      </c>
      <c r="U9" s="21">
        <v>3.8439000000000001</v>
      </c>
      <c r="V9" s="13">
        <v>5</v>
      </c>
      <c r="W9" s="21">
        <v>3.1905999999999999</v>
      </c>
      <c r="X9" s="24">
        <f>SUM(AF9,AD9,AB9,Z9)</f>
        <v>-3.7342020978438804</v>
      </c>
      <c r="Y9" s="27"/>
      <c r="Z9" s="27">
        <f>(H9-Q9)/H9</f>
        <v>-1.6773147930661909</v>
      </c>
      <c r="AA9" s="27"/>
      <c r="AB9" s="27">
        <f>(J9-S9)/J9</f>
        <v>-1.5999724530554151</v>
      </c>
      <c r="AC9" s="27"/>
      <c r="AD9" s="27">
        <f>(L9-U9)/L9</f>
        <v>-8.156735207721335E-3</v>
      </c>
      <c r="AE9" s="27"/>
      <c r="AF9" s="27">
        <f>(N9-W9)/N9</f>
        <v>-0.44875811651455283</v>
      </c>
      <c r="AH9" s="13"/>
      <c r="AI9" s="27">
        <f t="shared" si="0"/>
        <v>-2.3206651947197978E-2</v>
      </c>
      <c r="AJ9" s="13"/>
      <c r="AK9" s="27">
        <f t="shared" si="1"/>
        <v>0.42239299202685687</v>
      </c>
      <c r="AL9" s="13"/>
      <c r="AM9" s="27">
        <f t="shared" si="2"/>
        <v>6.3517686692869191E-3</v>
      </c>
      <c r="AN9" s="13"/>
      <c r="AO9" s="27">
        <f t="shared" si="3"/>
        <v>0.16995759515075839</v>
      </c>
    </row>
    <row r="10" spans="1:41" x14ac:dyDescent="0.25">
      <c r="A10" s="2">
        <v>7</v>
      </c>
      <c r="B10" s="13" t="s">
        <v>20</v>
      </c>
      <c r="C10" s="2">
        <v>27</v>
      </c>
      <c r="D10" s="2">
        <v>104</v>
      </c>
      <c r="E10" s="2">
        <v>67</v>
      </c>
      <c r="F10" s="14"/>
      <c r="G10" s="13">
        <v>11</v>
      </c>
      <c r="H10" s="21">
        <v>19.862300000000001</v>
      </c>
      <c r="I10" s="13">
        <v>11</v>
      </c>
      <c r="J10" s="21">
        <v>13.181800000000001</v>
      </c>
      <c r="K10" s="13">
        <v>11</v>
      </c>
      <c r="L10" s="21">
        <v>20.599599999999999</v>
      </c>
      <c r="M10" s="13">
        <v>11</v>
      </c>
      <c r="N10" s="21">
        <v>12.812799999999999</v>
      </c>
      <c r="O10" s="14"/>
      <c r="P10" s="13">
        <v>11</v>
      </c>
      <c r="Q10" s="21">
        <v>20.835899999999999</v>
      </c>
      <c r="R10" s="13">
        <v>11</v>
      </c>
      <c r="S10" s="21">
        <v>19.690799999999999</v>
      </c>
      <c r="T10" s="13">
        <v>11</v>
      </c>
      <c r="U10" s="21">
        <v>28.776</v>
      </c>
      <c r="V10" s="13">
        <v>11</v>
      </c>
      <c r="W10" s="21">
        <v>37.920400000000001</v>
      </c>
      <c r="X10" s="24">
        <f>SUM(AF10,AD10,AB10,Z10)</f>
        <v>-2.8992963802405503</v>
      </c>
      <c r="Y10" s="27"/>
      <c r="Z10" s="27">
        <f>(H10-Q10)/H10</f>
        <v>-4.9017485386888604E-2</v>
      </c>
      <c r="AA10" s="27"/>
      <c r="AB10" s="27">
        <f>(J10-S10)/J10</f>
        <v>-0.49378688798191434</v>
      </c>
      <c r="AC10" s="27"/>
      <c r="AD10" s="27">
        <f>(L10-U10)/L10</f>
        <v>-0.39692032855006898</v>
      </c>
      <c r="AE10" s="27"/>
      <c r="AF10" s="27">
        <f>(N10-W10)/N10</f>
        <v>-1.9595716783216786</v>
      </c>
      <c r="AH10" s="13"/>
      <c r="AI10" s="27">
        <f t="shared" si="0"/>
        <v>0.33634070575915176</v>
      </c>
      <c r="AJ10" s="13"/>
      <c r="AK10" s="27">
        <f t="shared" si="1"/>
        <v>0.37800733994834851</v>
      </c>
      <c r="AL10" s="13"/>
      <c r="AM10" s="27">
        <f t="shared" si="2"/>
        <v>5.4958029170806132E-2</v>
      </c>
      <c r="AN10" s="13"/>
      <c r="AO10" s="27">
        <f t="shared" si="3"/>
        <v>-0.31777870447595225</v>
      </c>
    </row>
    <row r="11" spans="1:41" x14ac:dyDescent="0.25">
      <c r="A11" s="2">
        <v>8</v>
      </c>
      <c r="B11" s="13" t="s">
        <v>21</v>
      </c>
      <c r="C11" s="2">
        <v>56</v>
      </c>
      <c r="D11" s="2">
        <v>6</v>
      </c>
      <c r="E11" s="2">
        <v>8</v>
      </c>
      <c r="F11" s="14"/>
      <c r="G11" s="13">
        <v>6</v>
      </c>
      <c r="H11" s="21">
        <v>4.8940000000000001</v>
      </c>
      <c r="I11" s="13">
        <v>6</v>
      </c>
      <c r="J11" s="21">
        <v>5.3188000000000004</v>
      </c>
      <c r="K11" s="13">
        <v>6</v>
      </c>
      <c r="L11" s="21">
        <v>8.0538000000000007</v>
      </c>
      <c r="M11" s="13">
        <v>6</v>
      </c>
      <c r="N11" s="21">
        <v>0.72350000000000003</v>
      </c>
      <c r="O11" s="14"/>
      <c r="P11" s="13">
        <v>6</v>
      </c>
      <c r="Q11" s="21">
        <v>6.5007999999999999</v>
      </c>
      <c r="R11" s="13">
        <v>6</v>
      </c>
      <c r="S11" s="21">
        <v>1.2788999999999999</v>
      </c>
      <c r="T11" s="13">
        <v>6</v>
      </c>
      <c r="U11" s="21">
        <v>3.4706999999999999</v>
      </c>
      <c r="V11" s="13">
        <v>6</v>
      </c>
      <c r="W11" s="21">
        <v>0.1191</v>
      </c>
      <c r="X11" s="24">
        <f>SUM(AF11,AD11,AB11,Z11)</f>
        <v>1.8356747540894731</v>
      </c>
      <c r="Y11" s="27"/>
      <c r="Z11" s="27">
        <f>(H11-Q11)/H11</f>
        <v>-0.32832039231712296</v>
      </c>
      <c r="AA11" s="27"/>
      <c r="AB11" s="27">
        <f>(J11-S11)/J11</f>
        <v>0.75955102654734152</v>
      </c>
      <c r="AC11" s="27"/>
      <c r="AD11" s="27">
        <f>(L11-U11)/L11</f>
        <v>0.56906056768233637</v>
      </c>
      <c r="AE11" s="27"/>
      <c r="AF11" s="27">
        <f>(N11-W11)/N11</f>
        <v>0.83538355217691784</v>
      </c>
      <c r="AH11" s="13"/>
      <c r="AI11" s="27">
        <f t="shared" si="0"/>
        <v>-8.6800163465467983E-2</v>
      </c>
      <c r="AJ11" s="13"/>
      <c r="AK11" s="27">
        <f t="shared" si="1"/>
        <v>0.91016662941716964</v>
      </c>
      <c r="AL11" s="13"/>
      <c r="AM11" s="27">
        <f t="shared" si="2"/>
        <v>0.80327036672409546</v>
      </c>
      <c r="AN11" s="13"/>
      <c r="AO11" s="27">
        <f t="shared" si="3"/>
        <v>0.96568415593396151</v>
      </c>
    </row>
    <row r="12" spans="1:41" x14ac:dyDescent="0.25">
      <c r="A12" s="2">
        <v>9</v>
      </c>
      <c r="B12" s="13" t="s">
        <v>22</v>
      </c>
      <c r="C12" s="2">
        <v>43</v>
      </c>
      <c r="D12" s="2">
        <v>3</v>
      </c>
      <c r="E12" s="2">
        <v>31</v>
      </c>
      <c r="F12" s="14"/>
      <c r="G12" s="13">
        <v>1</v>
      </c>
      <c r="H12" s="21">
        <v>4.0224000000000002</v>
      </c>
      <c r="I12" s="13">
        <v>1</v>
      </c>
      <c r="J12" s="21">
        <v>4.5392999999999999</v>
      </c>
      <c r="K12" s="13">
        <v>1</v>
      </c>
      <c r="L12" s="21">
        <v>4.6919000000000004</v>
      </c>
      <c r="M12" s="13">
        <v>1</v>
      </c>
      <c r="N12" s="21">
        <v>2.2368999999999999</v>
      </c>
      <c r="O12" s="14"/>
      <c r="P12" s="13">
        <v>1</v>
      </c>
      <c r="Q12" s="21">
        <v>11.751300000000001</v>
      </c>
      <c r="R12" s="13">
        <v>1</v>
      </c>
      <c r="S12" s="21">
        <v>1.3349</v>
      </c>
      <c r="T12" s="13">
        <v>1</v>
      </c>
      <c r="U12" s="21">
        <v>3.2397999999999998</v>
      </c>
      <c r="V12" s="13">
        <v>1</v>
      </c>
      <c r="W12" s="21">
        <v>0.1643</v>
      </c>
      <c r="X12" s="24">
        <f>SUM(AF12,AD12,AB12,Z12)</f>
        <v>2.0499984679440031E-2</v>
      </c>
      <c r="Y12" s="27"/>
      <c r="Z12" s="27">
        <f>(H12-Q12)/H12</f>
        <v>-1.9214647971360381</v>
      </c>
      <c r="AA12" s="27"/>
      <c r="AB12" s="27">
        <f>(J12-S12)/J12</f>
        <v>0.70592382085343552</v>
      </c>
      <c r="AC12" s="27"/>
      <c r="AD12" s="27">
        <f>(L12-U12)/L12</f>
        <v>0.30949082461263039</v>
      </c>
      <c r="AE12" s="27"/>
      <c r="AF12" s="27">
        <f>(N12-W12)/N12</f>
        <v>0.92655013634941219</v>
      </c>
      <c r="AH12" s="13"/>
      <c r="AI12" s="27">
        <f t="shared" si="0"/>
        <v>-0.12850536992840086</v>
      </c>
      <c r="AJ12" s="13"/>
      <c r="AK12" s="27">
        <f t="shared" si="1"/>
        <v>0.52324218333724082</v>
      </c>
      <c r="AL12" s="13"/>
      <c r="AM12" s="27">
        <f t="shared" si="2"/>
        <v>0.88640405742343409</v>
      </c>
      <c r="AN12" s="13"/>
      <c r="AO12" s="27">
        <f t="shared" si="3"/>
        <v>0.94928699302426078</v>
      </c>
    </row>
    <row r="13" spans="1:41" x14ac:dyDescent="0.25">
      <c r="A13" s="2">
        <v>10</v>
      </c>
      <c r="B13" s="13" t="s">
        <v>23</v>
      </c>
      <c r="C13" s="2">
        <v>39</v>
      </c>
      <c r="D13" s="2">
        <v>35</v>
      </c>
      <c r="E13" s="2">
        <v>67</v>
      </c>
      <c r="F13" s="14"/>
      <c r="G13" s="13">
        <v>8</v>
      </c>
      <c r="H13" s="21">
        <v>52.323300000000003</v>
      </c>
      <c r="I13" s="13">
        <v>8</v>
      </c>
      <c r="J13" s="21">
        <v>43.663600000000002</v>
      </c>
      <c r="K13" s="13">
        <v>7</v>
      </c>
      <c r="L13" s="21">
        <v>3741.6188000000002</v>
      </c>
      <c r="M13" s="13">
        <v>7</v>
      </c>
      <c r="N13" s="21">
        <v>3760.1799000000001</v>
      </c>
      <c r="O13" s="14"/>
      <c r="P13" s="13">
        <v>8</v>
      </c>
      <c r="Q13" s="21">
        <v>106.5701</v>
      </c>
      <c r="R13" s="13">
        <v>8</v>
      </c>
      <c r="S13" s="21">
        <v>118.30249999999999</v>
      </c>
      <c r="T13" s="13">
        <v>7</v>
      </c>
      <c r="U13" s="21">
        <v>4562.0650999999998</v>
      </c>
      <c r="V13" s="13">
        <v>7</v>
      </c>
      <c r="W13" s="21">
        <v>4448.3375999999998</v>
      </c>
      <c r="X13" s="24">
        <f>SUM(AF13,AD13,AB13,Z13)</f>
        <v>-3.1484573282622241</v>
      </c>
      <c r="Y13" s="27"/>
      <c r="Z13" s="27">
        <f>(H13-Q13)/H13</f>
        <v>-1.0367618250377937</v>
      </c>
      <c r="AA13" s="27"/>
      <c r="AB13" s="27">
        <f>(J13-S13)/J13</f>
        <v>-1.7094078362755245</v>
      </c>
      <c r="AC13" s="27"/>
      <c r="AD13" s="27">
        <f>(L13-U13)/L13</f>
        <v>-0.21927575839633892</v>
      </c>
      <c r="AE13" s="27"/>
      <c r="AF13" s="27">
        <f>(N13-W13)/N13</f>
        <v>-0.1830119085525668</v>
      </c>
      <c r="AH13" s="13"/>
      <c r="AI13" s="27">
        <f t="shared" si="0"/>
        <v>0.16550370485042037</v>
      </c>
      <c r="AJ13" s="13"/>
      <c r="AK13" s="27">
        <f t="shared" si="1"/>
        <v>-4.9607137958575295E-3</v>
      </c>
      <c r="AL13" s="13"/>
      <c r="AM13" s="27">
        <f t="shared" si="2"/>
        <v>-0.11009091668300958</v>
      </c>
      <c r="AN13" s="13"/>
      <c r="AO13" s="27">
        <f t="shared" si="3"/>
        <v>2.4928951583790413E-2</v>
      </c>
    </row>
    <row r="14" spans="1:41" x14ac:dyDescent="0.25">
      <c r="A14" s="2">
        <v>11</v>
      </c>
      <c r="B14" s="13" t="s">
        <v>24</v>
      </c>
      <c r="C14" s="2">
        <v>60</v>
      </c>
      <c r="D14" s="2">
        <v>5</v>
      </c>
      <c r="E14" s="2">
        <v>284</v>
      </c>
      <c r="F14" s="14"/>
      <c r="G14" s="13">
        <v>1</v>
      </c>
      <c r="H14" s="21">
        <v>64.844200000000001</v>
      </c>
      <c r="I14" s="13">
        <v>1</v>
      </c>
      <c r="J14" s="21">
        <v>60.3322</v>
      </c>
      <c r="K14" s="13">
        <v>1</v>
      </c>
      <c r="L14" s="21">
        <v>61.240299999999998</v>
      </c>
      <c r="M14" s="13">
        <v>1</v>
      </c>
      <c r="N14" s="21">
        <v>61.8626</v>
      </c>
      <c r="O14" s="14"/>
      <c r="P14" s="13">
        <v>1</v>
      </c>
      <c r="Q14" s="21">
        <v>116.622</v>
      </c>
      <c r="R14" s="13">
        <v>1</v>
      </c>
      <c r="S14" s="21">
        <v>109.7419</v>
      </c>
      <c r="T14" s="13">
        <v>1</v>
      </c>
      <c r="U14" s="21">
        <v>108.1467</v>
      </c>
      <c r="V14" s="13">
        <v>1</v>
      </c>
      <c r="W14" s="21">
        <v>99.559100000000001</v>
      </c>
      <c r="X14" s="24">
        <f>SUM(AF14,AD14,AB14,Z14)</f>
        <v>-2.9927547152873397</v>
      </c>
      <c r="Y14" s="27"/>
      <c r="Z14" s="27">
        <f>(H14-Q14)/H14</f>
        <v>-0.79849547068203475</v>
      </c>
      <c r="AA14" s="27"/>
      <c r="AB14" s="27">
        <f>(J14-S14)/J14</f>
        <v>-0.81896068765932617</v>
      </c>
      <c r="AC14" s="27"/>
      <c r="AD14" s="27">
        <f>(L14-U14)/L14</f>
        <v>-0.76594007540786047</v>
      </c>
      <c r="AE14" s="27"/>
      <c r="AF14" s="27">
        <f>(N14-W14)/N14</f>
        <v>-0.60935848153811834</v>
      </c>
      <c r="AH14" s="13"/>
      <c r="AI14" s="27">
        <f t="shared" si="0"/>
        <v>6.9582167718932469E-2</v>
      </c>
      <c r="AJ14" s="13"/>
      <c r="AK14" s="27">
        <f t="shared" si="1"/>
        <v>-1.0161609267100304E-2</v>
      </c>
      <c r="AL14" s="13"/>
      <c r="AM14" s="27">
        <f t="shared" si="2"/>
        <v>5.8994872322546334E-2</v>
      </c>
      <c r="AN14" s="13"/>
      <c r="AO14" s="27">
        <f t="shared" si="3"/>
        <v>7.9406953702701927E-2</v>
      </c>
    </row>
    <row r="15" spans="1:41" x14ac:dyDescent="0.25">
      <c r="A15" s="2">
        <v>12</v>
      </c>
      <c r="B15" s="13" t="s">
        <v>25</v>
      </c>
      <c r="C15" s="2">
        <v>47</v>
      </c>
      <c r="D15" s="2">
        <v>34</v>
      </c>
      <c r="E15" s="2">
        <v>131</v>
      </c>
      <c r="F15" s="14"/>
      <c r="G15" s="13">
        <v>15</v>
      </c>
      <c r="H15" s="21">
        <v>10.820499999999999</v>
      </c>
      <c r="I15" s="13">
        <v>14</v>
      </c>
      <c r="J15" s="21">
        <v>10.459099999999999</v>
      </c>
      <c r="K15" s="13">
        <v>13</v>
      </c>
      <c r="L15" s="21">
        <v>14.844799999999999</v>
      </c>
      <c r="M15" s="13">
        <v>13</v>
      </c>
      <c r="N15" s="21">
        <v>9.3925000000000001</v>
      </c>
      <c r="O15" s="14"/>
      <c r="P15" s="13">
        <v>15</v>
      </c>
      <c r="Q15" s="21">
        <v>19.647200000000002</v>
      </c>
      <c r="R15" s="13">
        <v>14</v>
      </c>
      <c r="S15" s="21">
        <v>18.0122</v>
      </c>
      <c r="T15" s="13">
        <v>13</v>
      </c>
      <c r="U15" s="21">
        <v>38.774799999999999</v>
      </c>
      <c r="V15" s="13">
        <v>13</v>
      </c>
      <c r="W15" s="21">
        <v>24.473199999999999</v>
      </c>
      <c r="X15" s="24">
        <f>SUM(AF15,AD15,AB15,Z15)</f>
        <v>-4.7555176171265501</v>
      </c>
      <c r="Y15" s="27"/>
      <c r="Z15" s="27">
        <f>(H15-Q15)/H15</f>
        <v>-0.81573864424010012</v>
      </c>
      <c r="AA15" s="27"/>
      <c r="AB15" s="27">
        <f>(J15-S15)/J15</f>
        <v>-0.72215582602709616</v>
      </c>
      <c r="AC15" s="27"/>
      <c r="AD15" s="27">
        <f>(L15-U15)/L15</f>
        <v>-1.6120122871308473</v>
      </c>
      <c r="AE15" s="27"/>
      <c r="AF15" s="27">
        <f>(N15-W15)/N15</f>
        <v>-1.6056108597285066</v>
      </c>
      <c r="AH15" s="13"/>
      <c r="AI15" s="27">
        <f t="shared" si="0"/>
        <v>3.3399565639295761E-2</v>
      </c>
      <c r="AJ15" s="13"/>
      <c r="AK15" s="27">
        <f t="shared" si="1"/>
        <v>0.36728686139254146</v>
      </c>
      <c r="AL15" s="13"/>
      <c r="AM15" s="27">
        <f t="shared" si="2"/>
        <v>8.321796490085108E-2</v>
      </c>
      <c r="AN15" s="13"/>
      <c r="AO15" s="27">
        <f t="shared" si="3"/>
        <v>0.36883749239196595</v>
      </c>
    </row>
    <row r="16" spans="1:41" x14ac:dyDescent="0.25">
      <c r="A16" s="2">
        <v>13</v>
      </c>
      <c r="B16" s="13" t="s">
        <v>26</v>
      </c>
      <c r="C16" s="2">
        <v>39</v>
      </c>
      <c r="D16" s="2">
        <v>34</v>
      </c>
      <c r="E16" s="2">
        <v>60</v>
      </c>
      <c r="F16" s="14"/>
      <c r="G16" s="13">
        <v>11</v>
      </c>
      <c r="H16" s="21">
        <v>15.2508</v>
      </c>
      <c r="I16" s="13">
        <v>11</v>
      </c>
      <c r="J16" s="21">
        <v>14.0022</v>
      </c>
      <c r="K16" s="13">
        <v>11</v>
      </c>
      <c r="L16" s="21">
        <v>46.959400000000002</v>
      </c>
      <c r="M16" s="13">
        <v>11</v>
      </c>
      <c r="N16" s="21">
        <v>52.229500000000002</v>
      </c>
      <c r="O16" s="14"/>
      <c r="P16" s="13">
        <v>11</v>
      </c>
      <c r="Q16" s="21">
        <v>34.279600000000002</v>
      </c>
      <c r="R16" s="13">
        <v>11</v>
      </c>
      <c r="S16" s="21">
        <v>24.311299999999999</v>
      </c>
      <c r="T16" s="13">
        <v>11</v>
      </c>
      <c r="U16" s="21">
        <v>83.290199999999999</v>
      </c>
      <c r="V16" s="13">
        <v>11</v>
      </c>
      <c r="W16" s="21">
        <v>85.933999999999997</v>
      </c>
      <c r="X16" s="24">
        <f>SUM(AF16,AD16,AB16,Z16)</f>
        <v>-3.4029527446691104</v>
      </c>
      <c r="Y16" s="27"/>
      <c r="Z16" s="27">
        <f>(H16-Q16)/H16</f>
        <v>-1.2477247095234352</v>
      </c>
      <c r="AA16" s="27"/>
      <c r="AB16" s="27">
        <f>(J16-S16)/J16</f>
        <v>-0.73624858950736305</v>
      </c>
      <c r="AC16" s="27"/>
      <c r="AD16" s="27">
        <f>(L16-U16)/L16</f>
        <v>-0.77366405874010302</v>
      </c>
      <c r="AE16" s="27"/>
      <c r="AF16" s="27">
        <f>(N16-W16)/N16</f>
        <v>-0.64531538689820878</v>
      </c>
      <c r="AH16" s="13"/>
      <c r="AI16" s="27">
        <f t="shared" si="0"/>
        <v>8.1871114957903834E-2</v>
      </c>
      <c r="AJ16" s="13"/>
      <c r="AK16" s="27">
        <f t="shared" si="1"/>
        <v>-0.11222673202809233</v>
      </c>
      <c r="AL16" s="13"/>
      <c r="AM16" s="27">
        <f t="shared" si="2"/>
        <v>0.2907939415862496</v>
      </c>
      <c r="AN16" s="13"/>
      <c r="AO16" s="27">
        <f t="shared" si="3"/>
        <v>-3.1742029674559538E-2</v>
      </c>
    </row>
    <row r="17" spans="1:41" x14ac:dyDescent="0.25">
      <c r="A17" s="2">
        <v>14</v>
      </c>
      <c r="B17" s="13" t="s">
        <v>27</v>
      </c>
      <c r="C17" s="2">
        <v>63</v>
      </c>
      <c r="D17" s="2">
        <v>14</v>
      </c>
      <c r="E17" s="2">
        <v>608</v>
      </c>
      <c r="F17" s="14"/>
      <c r="G17" s="13">
        <v>2</v>
      </c>
      <c r="H17" s="21">
        <v>72.144900000000007</v>
      </c>
      <c r="I17" s="13">
        <v>2</v>
      </c>
      <c r="J17" s="21">
        <v>64.657399999999996</v>
      </c>
      <c r="K17" s="13">
        <v>2</v>
      </c>
      <c r="L17" s="21">
        <v>66.189400000000006</v>
      </c>
      <c r="M17" s="13">
        <v>2</v>
      </c>
      <c r="N17" s="21">
        <v>66.078500000000005</v>
      </c>
      <c r="O17" s="14"/>
      <c r="P17" s="13">
        <v>2</v>
      </c>
      <c r="Q17" s="21">
        <v>165.5061</v>
      </c>
      <c r="R17" s="13">
        <v>2</v>
      </c>
      <c r="S17" s="21">
        <v>161.7141</v>
      </c>
      <c r="T17" s="13">
        <v>2</v>
      </c>
      <c r="U17" s="21">
        <v>152.55709999999999</v>
      </c>
      <c r="V17" s="13">
        <v>2</v>
      </c>
      <c r="W17" s="21">
        <v>121.07940000000001</v>
      </c>
      <c r="X17" s="24">
        <f>SUM(AF17,AD17,AB17,Z17)</f>
        <v>-4.9323848488118935</v>
      </c>
      <c r="Y17" s="27"/>
      <c r="Z17" s="27">
        <f>(H17-Q17)/H17</f>
        <v>-1.2940789993471471</v>
      </c>
      <c r="AA17" s="27"/>
      <c r="AB17" s="27">
        <f>(J17-S17)/J17</f>
        <v>-1.5010919090467605</v>
      </c>
      <c r="AC17" s="27"/>
      <c r="AD17" s="27">
        <f>(L17-U17)/L17</f>
        <v>-1.304856971055788</v>
      </c>
      <c r="AE17" s="27"/>
      <c r="AF17" s="27">
        <f>(N17-W17)/N17</f>
        <v>-0.83235696936219794</v>
      </c>
      <c r="AH17" s="13"/>
      <c r="AI17" s="27">
        <f t="shared" si="0"/>
        <v>0.10378418987343542</v>
      </c>
      <c r="AJ17" s="13"/>
      <c r="AK17" s="27">
        <f t="shared" si="1"/>
        <v>1.6754948677582947E-3</v>
      </c>
      <c r="AL17" s="13"/>
      <c r="AM17" s="27">
        <f t="shared" si="2"/>
        <v>2.2911542233186581E-2</v>
      </c>
      <c r="AN17" s="13"/>
      <c r="AO17" s="27">
        <f t="shared" si="3"/>
        <v>0.20633389072026137</v>
      </c>
    </row>
    <row r="18" spans="1:41" x14ac:dyDescent="0.25">
      <c r="A18" s="2">
        <v>15</v>
      </c>
      <c r="B18" s="13" t="s">
        <v>28</v>
      </c>
      <c r="C18" s="2">
        <v>41</v>
      </c>
      <c r="D18" s="2">
        <v>171</v>
      </c>
      <c r="E18" s="2">
        <v>367</v>
      </c>
      <c r="F18" s="14"/>
      <c r="G18" s="13">
        <v>23</v>
      </c>
      <c r="H18" s="21">
        <v>142.4188</v>
      </c>
      <c r="I18" s="13">
        <v>23</v>
      </c>
      <c r="J18" s="21">
        <v>141.9366</v>
      </c>
      <c r="K18" s="13">
        <v>22</v>
      </c>
      <c r="L18" s="21">
        <v>3815.2489999999998</v>
      </c>
      <c r="M18" s="13">
        <v>22</v>
      </c>
      <c r="N18" s="21">
        <v>3341.1532999999999</v>
      </c>
      <c r="O18" s="14"/>
      <c r="P18" s="13">
        <v>23</v>
      </c>
      <c r="Q18" s="21">
        <v>328.7824</v>
      </c>
      <c r="R18" s="13">
        <v>23</v>
      </c>
      <c r="S18" s="21">
        <v>365.9529</v>
      </c>
      <c r="T18" s="13">
        <v>22</v>
      </c>
      <c r="U18" s="21">
        <v>5440.4612999999999</v>
      </c>
      <c r="V18" s="13">
        <v>22</v>
      </c>
      <c r="W18" s="21">
        <v>4997.5378000000001</v>
      </c>
      <c r="X18" s="24">
        <f>SUM(AF18,AD18,AB18,Z18)</f>
        <v>-3.8085749970671614</v>
      </c>
      <c r="Y18" s="27"/>
      <c r="Z18" s="27">
        <f>(H18-Q18)/H18</f>
        <v>-1.3085603866905211</v>
      </c>
      <c r="AA18" s="27"/>
      <c r="AB18" s="27">
        <f>(J18-S18)/J18</f>
        <v>-1.5782842480375041</v>
      </c>
      <c r="AC18" s="27"/>
      <c r="AD18" s="27">
        <f>(L18-U18)/L18</f>
        <v>-0.42597804232436737</v>
      </c>
      <c r="AE18" s="27"/>
      <c r="AF18" s="27">
        <f>(N18-W18)/N18</f>
        <v>-0.4957523200147686</v>
      </c>
      <c r="AH18" s="13"/>
      <c r="AI18" s="27">
        <f t="shared" si="0"/>
        <v>3.385788954829039E-3</v>
      </c>
      <c r="AJ18" s="13"/>
      <c r="AK18" s="27">
        <f t="shared" si="1"/>
        <v>0.12426337049036638</v>
      </c>
      <c r="AL18" s="13"/>
      <c r="AM18" s="27">
        <f t="shared" si="2"/>
        <v>-0.11305501754351815</v>
      </c>
      <c r="AN18" s="13"/>
      <c r="AO18" s="27">
        <f t="shared" si="3"/>
        <v>8.1412857398691515E-2</v>
      </c>
    </row>
    <row r="19" spans="1:41" s="19" customFormat="1" x14ac:dyDescent="0.25">
      <c r="A19" s="16"/>
      <c r="B19" s="17"/>
      <c r="C19" s="17"/>
      <c r="D19" s="17"/>
      <c r="E19" s="17"/>
      <c r="F19" s="18"/>
      <c r="G19" s="17"/>
      <c r="H19" s="22"/>
      <c r="I19" s="17"/>
      <c r="J19" s="22"/>
      <c r="K19" s="17"/>
      <c r="L19" s="22"/>
      <c r="M19" s="17"/>
      <c r="N19" s="22"/>
      <c r="O19" s="18"/>
      <c r="P19" s="17"/>
      <c r="Q19" s="22"/>
      <c r="R19" s="17"/>
      <c r="S19" s="22"/>
      <c r="T19" s="17"/>
      <c r="U19" s="22"/>
      <c r="V19" s="17"/>
      <c r="W19" s="22"/>
      <c r="Y19" s="17"/>
      <c r="Z19" s="22"/>
      <c r="AA19" s="17"/>
      <c r="AB19" s="22"/>
      <c r="AC19" s="17"/>
      <c r="AD19" s="22"/>
      <c r="AE19" s="17"/>
      <c r="AF19" s="22"/>
      <c r="AH19" s="17"/>
      <c r="AI19" s="22"/>
      <c r="AJ19" s="17"/>
      <c r="AK19" s="22"/>
      <c r="AL19" s="17"/>
      <c r="AM19" s="22"/>
      <c r="AN19" s="17"/>
      <c r="AO19" s="22"/>
    </row>
    <row r="20" spans="1:41" x14ac:dyDescent="0.25">
      <c r="A20" s="2"/>
      <c r="B20" s="5" t="s">
        <v>29</v>
      </c>
      <c r="C20" s="2">
        <f>SUM(C4:C18)</f>
        <v>626</v>
      </c>
      <c r="D20" s="2">
        <f>SUM(D4:D18)</f>
        <v>582</v>
      </c>
      <c r="E20" s="2">
        <f>SUM(E4:E18)</f>
        <v>2231</v>
      </c>
      <c r="F20" s="6"/>
      <c r="G20" s="5">
        <f t="shared" ref="G20:N20" si="4">SUM(G4:G18)</f>
        <v>118</v>
      </c>
      <c r="H20" s="23">
        <f t="shared" si="4"/>
        <v>420.01560000000006</v>
      </c>
      <c r="I20" s="5">
        <f t="shared" si="4"/>
        <v>116</v>
      </c>
      <c r="J20" s="23">
        <f t="shared" si="4"/>
        <v>383.7047</v>
      </c>
      <c r="K20" s="5">
        <f t="shared" si="4"/>
        <v>111</v>
      </c>
      <c r="L20" s="23">
        <f t="shared" si="4"/>
        <v>8079.8208000000004</v>
      </c>
      <c r="M20" s="5">
        <f t="shared" si="4"/>
        <v>111</v>
      </c>
      <c r="N20" s="23">
        <f t="shared" si="4"/>
        <v>7384.4985999999999</v>
      </c>
      <c r="O20" s="6"/>
      <c r="P20" s="5">
        <f t="shared" ref="P20:W20" si="5">SUM(P4:P18)</f>
        <v>118</v>
      </c>
      <c r="Q20" s="23">
        <f t="shared" si="5"/>
        <v>887.22420000000011</v>
      </c>
      <c r="R20" s="5">
        <f t="shared" si="5"/>
        <v>116</v>
      </c>
      <c r="S20" s="23">
        <f t="shared" si="5"/>
        <v>878.42110000000002</v>
      </c>
      <c r="T20" s="5">
        <f t="shared" si="5"/>
        <v>111</v>
      </c>
      <c r="U20" s="23">
        <f t="shared" si="5"/>
        <v>10996.829100000001</v>
      </c>
      <c r="V20" s="5">
        <f t="shared" si="5"/>
        <v>111</v>
      </c>
      <c r="W20" s="23">
        <f t="shared" si="5"/>
        <v>10038.757000000001</v>
      </c>
      <c r="Y20" s="27"/>
      <c r="Z20" s="27">
        <f>(H20-Q20)/H20</f>
        <v>-1.1123601123386846</v>
      </c>
      <c r="AA20" s="27"/>
      <c r="AB20" s="27">
        <f>(J20-S20)/J20</f>
        <v>-1.2893154553488659</v>
      </c>
      <c r="AC20" s="27"/>
      <c r="AD20" s="27">
        <f>(L20-U20)/L20</f>
        <v>-0.36102388557924459</v>
      </c>
      <c r="AE20" s="27"/>
      <c r="AF20" s="27">
        <f>(N20-W20)/N20</f>
        <v>-0.35943650933863019</v>
      </c>
      <c r="AH20" s="20"/>
      <c r="AI20" s="27">
        <f t="shared" si="0"/>
        <v>8.645131276076426E-2</v>
      </c>
      <c r="AJ20" s="20"/>
      <c r="AK20" s="27">
        <f t="shared" ref="AK20" si="6">(L20-N20)/L20</f>
        <v>8.6056636305597331E-2</v>
      </c>
      <c r="AL20" s="13"/>
      <c r="AM20" s="27">
        <f t="shared" ref="AM20" si="7">(Q20-S20)/Q20</f>
        <v>9.9220693033396576E-3</v>
      </c>
      <c r="AN20" s="13"/>
      <c r="AO20" s="27">
        <f t="shared" ref="AO20" si="8">(U20-W20)/U20</f>
        <v>8.7122577907480556E-2</v>
      </c>
    </row>
    <row r="22" spans="1:41" x14ac:dyDescent="0.25">
      <c r="G22" s="26">
        <f>($D20-G20)/$D20</f>
        <v>0.79725085910652926</v>
      </c>
      <c r="I22" s="26">
        <f>($D20-I20)/$D20</f>
        <v>0.80068728522336774</v>
      </c>
      <c r="K22" s="26">
        <f>($D20-K20)/$D20</f>
        <v>0.80927835051546393</v>
      </c>
      <c r="M22" s="26">
        <f>($D20-M20)/$D20</f>
        <v>0.80927835051546393</v>
      </c>
    </row>
    <row r="23" spans="1:41" x14ac:dyDescent="0.25">
      <c r="H23" s="26">
        <f>(H20-J20)/H20</f>
        <v>8.645131276076426E-2</v>
      </c>
      <c r="L23" s="26">
        <f>(L20-N20)/L20</f>
        <v>8.6056636305597331E-2</v>
      </c>
    </row>
    <row r="24" spans="1:41" x14ac:dyDescent="0.25">
      <c r="D24" s="4">
        <f>2/118</f>
        <v>1.6949152542372881E-2</v>
      </c>
    </row>
  </sheetData>
  <autoFilter ref="A3:AF18" xr:uid="{01E0FEDD-E6F3-4821-9D47-3FAAEB572605}">
    <sortState ref="A4:AF18">
      <sortCondition ref="B3:B18"/>
    </sortState>
  </autoFilter>
  <mergeCells count="21">
    <mergeCell ref="AH1:AO1"/>
    <mergeCell ref="AH2:AI2"/>
    <mergeCell ref="AJ2:AK2"/>
    <mergeCell ref="AL2:AM2"/>
    <mergeCell ref="AN2:AO2"/>
    <mergeCell ref="T2:U2"/>
    <mergeCell ref="V2:W2"/>
    <mergeCell ref="G1:N1"/>
    <mergeCell ref="P1:W1"/>
    <mergeCell ref="A1:E1"/>
    <mergeCell ref="G2:H2"/>
    <mergeCell ref="I2:J2"/>
    <mergeCell ref="K2:L2"/>
    <mergeCell ref="M2:N2"/>
    <mergeCell ref="P2:Q2"/>
    <mergeCell ref="R2:S2"/>
    <mergeCell ref="Y1:AF1"/>
    <mergeCell ref="Y2:Z2"/>
    <mergeCell ref="AA2:AB2"/>
    <mergeCell ref="AC2:AD2"/>
    <mergeCell ref="AE2:A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971D4-3573-4F06-B5CE-6D7556CEA923}">
  <dimension ref="A1:I22"/>
  <sheetViews>
    <sheetView topLeftCell="B1" workbookViewId="0">
      <selection activeCell="G3" sqref="G3:I17"/>
    </sheetView>
  </sheetViews>
  <sheetFormatPr defaultRowHeight="15" x14ac:dyDescent="0.25"/>
  <cols>
    <col min="1" max="1" width="5.7109375" bestFit="1" customWidth="1"/>
    <col min="2" max="2" width="13.7109375" bestFit="1" customWidth="1"/>
    <col min="3" max="6" width="9.140625" customWidth="1"/>
    <col min="7" max="7" width="10.42578125" customWidth="1"/>
    <col min="8" max="8" width="12.85546875" customWidth="1"/>
    <col min="9" max="9" width="13.42578125" customWidth="1"/>
  </cols>
  <sheetData>
    <row r="1" spans="1:9" ht="15.75" x14ac:dyDescent="0.25">
      <c r="A1" s="25"/>
      <c r="B1" s="8"/>
      <c r="C1" s="8"/>
      <c r="D1" s="8"/>
      <c r="E1" s="8"/>
      <c r="F1" s="8"/>
    </row>
    <row r="2" spans="1:9" s="31" customFormat="1" ht="33" customHeight="1" x14ac:dyDescent="0.25">
      <c r="A2" s="28" t="s">
        <v>6</v>
      </c>
      <c r="B2" s="29" t="s">
        <v>7</v>
      </c>
      <c r="C2" s="29" t="s">
        <v>8</v>
      </c>
      <c r="D2" s="29" t="s">
        <v>9</v>
      </c>
      <c r="E2" s="29" t="s">
        <v>10</v>
      </c>
      <c r="F2" s="30"/>
      <c r="G2" s="28" t="s">
        <v>35</v>
      </c>
      <c r="H2" s="28" t="s">
        <v>36</v>
      </c>
      <c r="I2" s="28" t="s">
        <v>37</v>
      </c>
    </row>
    <row r="3" spans="1:9" x14ac:dyDescent="0.25">
      <c r="A3" s="2">
        <v>11</v>
      </c>
      <c r="B3" s="13" t="s">
        <v>20</v>
      </c>
      <c r="C3" s="2">
        <v>27</v>
      </c>
      <c r="D3" s="2">
        <v>104</v>
      </c>
      <c r="E3" s="2">
        <v>67</v>
      </c>
      <c r="F3" s="14"/>
      <c r="G3" s="13">
        <v>26.9</v>
      </c>
      <c r="H3" s="21">
        <v>41.1</v>
      </c>
      <c r="I3" s="21">
        <v>40.200000000000003</v>
      </c>
    </row>
    <row r="4" spans="1:9" x14ac:dyDescent="0.25">
      <c r="A4" s="2">
        <v>4</v>
      </c>
      <c r="B4" s="13" t="s">
        <v>16</v>
      </c>
      <c r="C4" s="2">
        <v>29</v>
      </c>
      <c r="D4" s="2">
        <v>57</v>
      </c>
      <c r="E4" s="2">
        <v>53</v>
      </c>
      <c r="F4" s="14"/>
      <c r="G4" s="13">
        <v>26.9</v>
      </c>
      <c r="H4" s="21">
        <v>41.2</v>
      </c>
      <c r="I4" s="21">
        <v>43.2</v>
      </c>
    </row>
    <row r="5" spans="1:9" x14ac:dyDescent="0.25">
      <c r="A5" s="2">
        <v>2</v>
      </c>
      <c r="B5" s="13" t="s">
        <v>15</v>
      </c>
      <c r="C5" s="2">
        <v>32</v>
      </c>
      <c r="D5" s="2">
        <v>51</v>
      </c>
      <c r="E5" s="2">
        <v>111</v>
      </c>
      <c r="F5" s="14"/>
      <c r="G5" s="13">
        <v>26.9</v>
      </c>
      <c r="H5" s="21">
        <v>41.3</v>
      </c>
      <c r="I5" s="21">
        <v>39.9</v>
      </c>
    </row>
    <row r="6" spans="1:9" x14ac:dyDescent="0.25">
      <c r="A6" s="2">
        <v>9</v>
      </c>
      <c r="B6" s="13" t="s">
        <v>18</v>
      </c>
      <c r="C6" s="2">
        <v>32</v>
      </c>
      <c r="D6" s="2">
        <v>12</v>
      </c>
      <c r="E6" s="2">
        <v>150</v>
      </c>
      <c r="F6" s="14"/>
      <c r="G6" s="13">
        <v>26.9</v>
      </c>
      <c r="H6" s="21">
        <v>41.2</v>
      </c>
      <c r="I6" s="21">
        <v>41.4</v>
      </c>
    </row>
    <row r="7" spans="1:9" x14ac:dyDescent="0.25">
      <c r="A7" s="2">
        <v>7</v>
      </c>
      <c r="B7" s="13" t="s">
        <v>17</v>
      </c>
      <c r="C7" s="2">
        <v>35</v>
      </c>
      <c r="D7" s="2">
        <v>17</v>
      </c>
      <c r="E7" s="2">
        <v>50</v>
      </c>
      <c r="F7" s="14"/>
      <c r="G7" s="13">
        <v>26.9</v>
      </c>
      <c r="H7" s="21">
        <v>41.2</v>
      </c>
      <c r="I7" s="21">
        <v>41.7</v>
      </c>
    </row>
    <row r="8" spans="1:9" x14ac:dyDescent="0.25">
      <c r="A8" s="2">
        <v>10</v>
      </c>
      <c r="B8" s="13" t="s">
        <v>19</v>
      </c>
      <c r="C8" s="2">
        <v>36</v>
      </c>
      <c r="D8" s="2">
        <v>5</v>
      </c>
      <c r="E8" s="2">
        <v>113</v>
      </c>
      <c r="F8" s="14"/>
      <c r="G8" s="13">
        <v>26.9</v>
      </c>
      <c r="H8" s="21">
        <v>40.9</v>
      </c>
      <c r="I8" s="21">
        <v>44</v>
      </c>
    </row>
    <row r="9" spans="1:9" x14ac:dyDescent="0.25">
      <c r="A9" s="2">
        <v>15</v>
      </c>
      <c r="B9" s="13" t="s">
        <v>23</v>
      </c>
      <c r="C9" s="2">
        <v>39</v>
      </c>
      <c r="D9" s="2">
        <v>35</v>
      </c>
      <c r="E9" s="2">
        <v>67</v>
      </c>
      <c r="F9" s="14"/>
      <c r="G9" s="13">
        <v>26.9</v>
      </c>
      <c r="H9" s="21">
        <v>41.3</v>
      </c>
      <c r="I9" s="21">
        <v>44.8</v>
      </c>
    </row>
    <row r="10" spans="1:9" x14ac:dyDescent="0.25">
      <c r="A10" s="2">
        <v>18</v>
      </c>
      <c r="B10" s="13" t="s">
        <v>26</v>
      </c>
      <c r="C10" s="2">
        <v>39</v>
      </c>
      <c r="D10" s="2">
        <v>34</v>
      </c>
      <c r="E10" s="2">
        <v>60</v>
      </c>
      <c r="F10" s="14"/>
      <c r="G10" s="13">
        <v>26.9</v>
      </c>
      <c r="H10" s="21">
        <v>41.3</v>
      </c>
      <c r="I10" s="21">
        <v>40.799999999999997</v>
      </c>
    </row>
    <row r="11" spans="1:9" x14ac:dyDescent="0.25">
      <c r="A11" s="2">
        <v>20</v>
      </c>
      <c r="B11" s="13" t="s">
        <v>28</v>
      </c>
      <c r="C11" s="2">
        <v>41</v>
      </c>
      <c r="D11" s="2">
        <v>171</v>
      </c>
      <c r="E11" s="2">
        <v>367</v>
      </c>
      <c r="F11" s="14"/>
      <c r="G11" s="13">
        <v>26.9</v>
      </c>
      <c r="H11" s="21">
        <v>41.3</v>
      </c>
      <c r="I11" s="21">
        <v>45.9</v>
      </c>
    </row>
    <row r="12" spans="1:9" x14ac:dyDescent="0.25">
      <c r="A12" s="2">
        <v>13</v>
      </c>
      <c r="B12" s="13" t="s">
        <v>22</v>
      </c>
      <c r="C12" s="2">
        <v>43</v>
      </c>
      <c r="D12" s="2">
        <v>3</v>
      </c>
      <c r="E12" s="2">
        <v>31</v>
      </c>
      <c r="F12" s="14"/>
      <c r="G12" s="13">
        <v>26.9</v>
      </c>
      <c r="H12" s="21">
        <v>41</v>
      </c>
      <c r="I12" s="21">
        <v>39.1</v>
      </c>
    </row>
    <row r="13" spans="1:9" x14ac:dyDescent="0.25">
      <c r="A13" s="2">
        <v>1</v>
      </c>
      <c r="B13" s="13" t="s">
        <v>14</v>
      </c>
      <c r="C13" s="2">
        <v>47</v>
      </c>
      <c r="D13" s="2">
        <v>34</v>
      </c>
      <c r="E13" s="2">
        <v>131</v>
      </c>
      <c r="F13" s="14"/>
      <c r="G13" s="13">
        <v>26.9</v>
      </c>
      <c r="H13" s="21">
        <v>41.3</v>
      </c>
      <c r="I13" s="21">
        <v>43.3</v>
      </c>
    </row>
    <row r="14" spans="1:9" x14ac:dyDescent="0.25">
      <c r="A14" s="2">
        <v>17</v>
      </c>
      <c r="B14" s="13" t="s">
        <v>25</v>
      </c>
      <c r="C14" s="2">
        <v>47</v>
      </c>
      <c r="D14" s="2">
        <v>34</v>
      </c>
      <c r="E14" s="2">
        <v>131</v>
      </c>
      <c r="F14" s="14"/>
      <c r="G14" s="13">
        <v>26.9</v>
      </c>
      <c r="H14" s="21">
        <v>41.6</v>
      </c>
      <c r="I14" s="21">
        <v>44.4</v>
      </c>
    </row>
    <row r="15" spans="1:9" x14ac:dyDescent="0.25">
      <c r="A15" s="2">
        <v>12</v>
      </c>
      <c r="B15" s="13" t="s">
        <v>21</v>
      </c>
      <c r="C15" s="2">
        <v>56</v>
      </c>
      <c r="D15" s="2">
        <v>6</v>
      </c>
      <c r="E15" s="2">
        <v>8</v>
      </c>
      <c r="F15" s="14"/>
      <c r="G15" s="13">
        <v>26.9</v>
      </c>
      <c r="H15" s="21">
        <v>40.9</v>
      </c>
      <c r="I15" s="21">
        <v>39.1</v>
      </c>
    </row>
    <row r="16" spans="1:9" x14ac:dyDescent="0.25">
      <c r="A16" s="2">
        <v>16</v>
      </c>
      <c r="B16" s="13" t="s">
        <v>24</v>
      </c>
      <c r="C16" s="2">
        <v>60</v>
      </c>
      <c r="D16" s="2">
        <v>5</v>
      </c>
      <c r="E16" s="2">
        <v>284</v>
      </c>
      <c r="F16" s="14"/>
      <c r="G16" s="13">
        <v>26.9</v>
      </c>
      <c r="H16" s="21">
        <v>41.5</v>
      </c>
      <c r="I16" s="21">
        <v>43.4</v>
      </c>
    </row>
    <row r="17" spans="1:9" x14ac:dyDescent="0.25">
      <c r="A17" s="2">
        <v>19</v>
      </c>
      <c r="B17" s="13" t="s">
        <v>27</v>
      </c>
      <c r="C17" s="2">
        <v>63</v>
      </c>
      <c r="D17" s="2">
        <v>14</v>
      </c>
      <c r="E17" s="2">
        <v>608</v>
      </c>
      <c r="F17" s="14"/>
      <c r="G17" s="13">
        <v>26.9</v>
      </c>
      <c r="H17" s="21">
        <v>41.1</v>
      </c>
      <c r="I17" s="21">
        <v>44.6</v>
      </c>
    </row>
    <row r="18" spans="1:9" x14ac:dyDescent="0.25">
      <c r="A18" s="16"/>
      <c r="B18" s="17"/>
      <c r="C18" s="17"/>
      <c r="D18" s="17"/>
      <c r="E18" s="17"/>
      <c r="F18" s="18"/>
      <c r="G18" s="17"/>
      <c r="H18" s="22"/>
      <c r="I18" s="17"/>
    </row>
    <row r="19" spans="1:9" x14ac:dyDescent="0.25">
      <c r="A19" s="2"/>
      <c r="B19" s="5" t="s">
        <v>29</v>
      </c>
      <c r="C19" s="2">
        <f>SUM(C3:C17)</f>
        <v>626</v>
      </c>
      <c r="D19" s="2">
        <f>SUM(D3:D17)</f>
        <v>582</v>
      </c>
      <c r="E19" s="2">
        <f>SUM(E3:E17)</f>
        <v>2231</v>
      </c>
      <c r="F19" s="6"/>
      <c r="G19" s="5"/>
      <c r="H19" s="23"/>
      <c r="I19" s="5"/>
    </row>
    <row r="20" spans="1:9" x14ac:dyDescent="0.25">
      <c r="F20" t="s">
        <v>38</v>
      </c>
      <c r="G20" s="13">
        <f>AVERAGE(G3:G17)</f>
        <v>26.899999999999991</v>
      </c>
      <c r="H20" s="21">
        <f t="shared" ref="H20:I20" si="0">AVERAGE(H3:H17)</f>
        <v>41.213333333333338</v>
      </c>
      <c r="I20" s="21">
        <f t="shared" si="0"/>
        <v>42.38666666666667</v>
      </c>
    </row>
    <row r="21" spans="1:9" x14ac:dyDescent="0.25">
      <c r="F21" t="s">
        <v>39</v>
      </c>
      <c r="G21" s="13">
        <f>MIN(G3:G17)</f>
        <v>26.9</v>
      </c>
      <c r="H21" s="21">
        <f t="shared" ref="H21:I21" si="1">MIN(H3:H17)</f>
        <v>40.9</v>
      </c>
      <c r="I21" s="21">
        <f t="shared" si="1"/>
        <v>39.1</v>
      </c>
    </row>
    <row r="22" spans="1:9" x14ac:dyDescent="0.25">
      <c r="F22" t="s">
        <v>40</v>
      </c>
      <c r="G22" s="13">
        <f>MAX(G3:G17)</f>
        <v>26.9</v>
      </c>
      <c r="H22" s="21">
        <f t="shared" ref="H22:I22" si="2">MAX(H3:H17)</f>
        <v>41.6</v>
      </c>
      <c r="I22" s="21">
        <f t="shared" si="2"/>
        <v>45.9</v>
      </c>
    </row>
  </sheetData>
  <autoFilter ref="A2:I2" xr:uid="{E7BD9C15-743A-4AA7-AA2F-60DF8C545CEC}">
    <sortState ref="A3:I17">
      <sortCondition ref="C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TABLO</vt:lpstr>
      <vt:lpstr>Hafıza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</cp:lastModifiedBy>
  <dcterms:created xsi:type="dcterms:W3CDTF">2019-12-06T11:45:39Z</dcterms:created>
  <dcterms:modified xsi:type="dcterms:W3CDTF">2020-03-03T11:36:45Z</dcterms:modified>
</cp:coreProperties>
</file>